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3">
    <font>
      <name val="Calibri"/>
      <family val="2"/>
      <color theme="1"/>
      <sz val="11"/>
      <scheme val="minor"/>
    </font>
    <font>
      <b val="1"/>
      <color rgb="002BD99F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0F1720"/>
      </patternFill>
    </fill>
    <fill>
      <patternFill patternType="solid">
        <fgColor rgb="00FFF4CC"/>
      </patternFill>
    </fill>
    <fill>
      <patternFill patternType="solid">
        <fgColor rgb="00DF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4" fontId="0" fillId="3" borderId="0" pivotButton="0" quotePrefix="0" xfId="0"/>
    <xf numFmtId="1" fontId="0" fillId="3" borderId="0" pivotButton="0" quotePrefix="0" xfId="0"/>
    <xf numFmtId="164" fontId="0" fillId="3" borderId="0" pivotButton="0" quotePrefix="0" xfId="0"/>
    <xf numFmtId="4" fontId="0" fillId="4" borderId="0" pivotButton="0" quotePrefix="0" xfId="0"/>
    <xf numFmtId="1" fontId="0" fillId="4" borderId="0" pivotButton="0" quotePrefix="0" xfId="0"/>
    <xf numFmtId="4" fontId="2" fillId="4" borderId="0" pivotButton="0" quotePrefix="0" xfId="0"/>
    <xf numFmtId="10" fontId="0" fillId="4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8" customWidth="1" min="3" max="3"/>
  </cols>
  <sheetData>
    <row r="1">
      <c r="A1" s="1" t="inlineStr">
        <is>
          <t>Sourced Trader · Crypto Perps Fees &amp; Funding Calculator</t>
        </is>
      </c>
      <c r="B1" s="2" t="n"/>
      <c r="C1" s="2" t="n"/>
    </row>
    <row r="2">
      <c r="A2" t="inlineStr">
        <is>
          <t>Edit the yellow cells. Green cells calculate automatically. Use a dot or the decimal style of your spreadsheet.</t>
        </is>
      </c>
    </row>
    <row r="3">
      <c r="A3" s="3" t="inlineStr">
        <is>
          <t>INPUTS</t>
        </is>
      </c>
    </row>
    <row r="4">
      <c r="A4" t="inlineStr">
        <is>
          <t>Position size (notional, US$)</t>
        </is>
      </c>
      <c r="B4" s="4" t="n">
        <v>10000</v>
      </c>
      <c r="C4" t="inlineStr">
        <is>
          <t>Total position value, not margin</t>
        </is>
      </c>
    </row>
    <row r="5">
      <c r="A5" t="inlineStr">
        <is>
          <t>Leverage (x)</t>
        </is>
      </c>
      <c r="B5" s="5" t="n">
        <v>10</v>
      </c>
      <c r="C5" t="inlineStr">
        <is>
          <t>e.g. 10 for 10x</t>
        </is>
      </c>
    </row>
    <row r="6">
      <c r="A6" t="inlineStr">
        <is>
          <t>Entry fee rate (%)</t>
        </is>
      </c>
      <c r="B6" s="6" t="n">
        <v>0.05</v>
      </c>
      <c r="C6" t="inlineStr">
        <is>
          <t>Taker or maker rate charged on entry</t>
        </is>
      </c>
    </row>
    <row r="7">
      <c r="A7" t="inlineStr">
        <is>
          <t>Exit fee rate (%)</t>
        </is>
      </c>
      <c r="B7" s="6" t="n">
        <v>0.05</v>
      </c>
      <c r="C7" t="inlineStr">
        <is>
          <t>Taker or maker rate charged on exit</t>
        </is>
      </c>
    </row>
    <row r="8">
      <c r="A8" t="inlineStr">
        <is>
          <t>Funding rate per interval (%)</t>
        </is>
      </c>
      <c r="B8" s="6" t="n">
        <v>0.01</v>
      </c>
      <c r="C8" t="inlineStr">
        <is>
          <t>Positive = position pays; negative = position receives</t>
        </is>
      </c>
    </row>
    <row r="9">
      <c r="A9" t="inlineStr">
        <is>
          <t>Funding interval (hours)</t>
        </is>
      </c>
      <c r="B9" s="5" t="n">
        <v>8</v>
      </c>
      <c r="C9" t="inlineStr">
        <is>
          <t>Commonly 8, some venues use 1 or 4</t>
        </is>
      </c>
    </row>
    <row r="10">
      <c r="A10" t="inlineStr">
        <is>
          <t>Holding time (hours)</t>
        </is>
      </c>
      <c r="B10" s="5" t="n">
        <v>72</v>
      </c>
      <c r="C10" t="inlineStr">
        <is>
          <t>How long the position is held</t>
        </is>
      </c>
    </row>
    <row r="11">
      <c r="A11" t="inlineStr">
        <is>
          <t>Gross price P&amp;L before costs (US$)</t>
        </is>
      </c>
      <c r="B11" s="4" t="n">
        <v>200</v>
      </c>
      <c r="C11" t="inlineStr">
        <is>
          <t>Profit (+) or loss (−) from price movement alone</t>
        </is>
      </c>
    </row>
    <row r="13">
      <c r="A13" s="3" t="inlineStr">
        <is>
          <t>OUTPUTS</t>
        </is>
      </c>
    </row>
    <row r="14">
      <c r="A14" t="inlineStr">
        <is>
          <t>Margin used (US$)</t>
        </is>
      </c>
      <c r="B14" s="7">
        <f>B4/B5</f>
        <v/>
      </c>
      <c r="C14" t="inlineStr"/>
    </row>
    <row r="15">
      <c r="A15" t="inlineStr">
        <is>
          <t>Entry fee (US$)</t>
        </is>
      </c>
      <c r="B15" s="7">
        <f>B4*B6/100</f>
        <v/>
      </c>
      <c r="C15" t="inlineStr"/>
    </row>
    <row r="16">
      <c r="A16" t="inlineStr">
        <is>
          <t>Exit fee (US$)</t>
        </is>
      </c>
      <c r="B16" s="7">
        <f>B4*B7/100</f>
        <v/>
      </c>
      <c r="C16" t="inlineStr">
        <is>
          <t>Assumes exit at the same notional</t>
        </is>
      </c>
    </row>
    <row r="17">
      <c r="A17" t="inlineStr">
        <is>
          <t>Total fee cost (US$)</t>
        </is>
      </c>
      <c r="B17" s="7">
        <f>B15+B16</f>
        <v/>
      </c>
      <c r="C17" t="inlineStr"/>
    </row>
    <row r="18">
      <c r="A18" t="inlineStr">
        <is>
          <t>Funding payments (count)</t>
        </is>
      </c>
      <c r="B18" s="8">
        <f>ROUNDDOWN(B10/B9,0)</f>
        <v/>
      </c>
      <c r="C18" t="inlineStr">
        <is>
          <t>Whole intervals passed while holding</t>
        </is>
      </c>
    </row>
    <row r="19">
      <c r="A19" t="inlineStr">
        <is>
          <t>Funding cost (US$)</t>
        </is>
      </c>
      <c r="B19" s="7">
        <f>B4*B8/100*B18</f>
        <v/>
      </c>
      <c r="C19" t="inlineStr">
        <is>
          <t>Negative = funding received</t>
        </is>
      </c>
    </row>
    <row r="20">
      <c r="A20" t="inlineStr">
        <is>
          <t>Total costs (US$)</t>
        </is>
      </c>
      <c r="B20" s="7">
        <f>B17+B19</f>
        <v/>
      </c>
      <c r="C20" t="inlineStr"/>
    </row>
    <row r="21">
      <c r="A21" s="3" t="inlineStr">
        <is>
          <t>Net P&amp;L after costs (US$)</t>
        </is>
      </c>
      <c r="B21" s="9">
        <f>B11-B20</f>
        <v/>
      </c>
      <c r="C21" t="inlineStr"/>
    </row>
    <row r="22">
      <c r="A22" t="inlineStr">
        <is>
          <t>Costs as % of margin</t>
        </is>
      </c>
      <c r="B22" s="10">
        <f>IF(B14=0,0,B20/B14)</f>
        <v/>
      </c>
      <c r="C22" t="inlineStr"/>
    </row>
    <row r="23">
      <c r="A23" t="inlineStr">
        <is>
          <t>Break-even price move (% of notional)</t>
        </is>
      </c>
      <c r="B23" s="10">
        <f>IF(B4=0,0,B20/B4)</f>
        <v/>
      </c>
      <c r="C23" t="inlineStr">
        <is>
          <t>Move needed just to cover costs</t>
        </is>
      </c>
    </row>
    <row r="27">
      <c r="A27" s="11" t="inlineStr">
        <is>
          <t>General information only. Not financial advice. Does not consider personal objectives, financial situation or needs. Figures are estimates; actual fees and funding vary by venue and change over time.</t>
        </is>
      </c>
    </row>
    <row r="28">
      <c r="A28" s="11" t="inlineStr">
        <is>
          <t>Log every trade's fees, funding and net P&amp;L in the Crypto Perps Journal — https://payhip.com/b/F1Lqv · US$29 one-time · tax may apply at checkout</t>
        </is>
      </c>
    </row>
    <row r="29">
      <c r="A29" t="inlineStr">
        <is>
          <t>sourcedtrading.com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2026-11-04T05:53:52Z</dcterms:created>
  <dcterms:modified xmlns:dcterms="http://purl.org/dc/terms/" xmlns:xsi="http://www.w3.org/2001/XMLSchema-instance" xsi:type="dcterms:W3CDTF">2026-11-04T05:53:52Z</dcterms:modified>
</cp:coreProperties>
</file>